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ldrysanford.sharepoint.com/Shared Documents/Administration/COVID 19/"/>
    </mc:Choice>
  </mc:AlternateContent>
  <xr:revisionPtr revIDLastSave="6" documentId="8_{F9F51537-F79E-4D7A-AF0A-A8B2D95CF9C6}" xr6:coauthVersionLast="45" xr6:coauthVersionMax="45" xr10:uidLastSave="{B14C21C8-C468-4D01-9D83-6DB34317F8FE}"/>
  <bookViews>
    <workbookView xWindow="-28095" yWindow="0" windowWidth="28275" windowHeight="15015" xr2:uid="{7E43259D-AB3B-4C50-985A-4318AFFAE1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F36" i="1"/>
  <c r="G36" i="1"/>
  <c r="H36" i="1"/>
  <c r="I36" i="1"/>
  <c r="J36" i="1"/>
  <c r="K36" i="1"/>
  <c r="L36" i="1"/>
  <c r="M36" i="1"/>
  <c r="N36" i="1"/>
  <c r="B36" i="1"/>
  <c r="E66" i="1"/>
  <c r="D66" i="1"/>
  <c r="C66" i="1"/>
  <c r="B66" i="1"/>
  <c r="D58" i="1"/>
  <c r="D60" i="1" s="1"/>
  <c r="C58" i="1"/>
  <c r="C60" i="1" s="1"/>
  <c r="B58" i="1"/>
  <c r="B60" i="1" s="1"/>
  <c r="B71" i="1" s="1"/>
  <c r="F57" i="1"/>
  <c r="F56" i="1"/>
  <c r="F55" i="1"/>
  <c r="F54" i="1"/>
  <c r="F53" i="1"/>
  <c r="F52" i="1"/>
  <c r="F50" i="1"/>
  <c r="C19" i="1"/>
  <c r="D19" i="1" s="1"/>
  <c r="E58" i="1" l="1"/>
  <c r="E60" i="1" s="1"/>
  <c r="F58" i="1"/>
  <c r="F60" i="1" s="1"/>
  <c r="C70" i="1"/>
  <c r="C71" i="1"/>
  <c r="C69" i="1"/>
  <c r="E19" i="1"/>
  <c r="D70" i="1"/>
  <c r="D71" i="1"/>
  <c r="D69" i="1"/>
  <c r="B70" i="1"/>
  <c r="B69" i="1"/>
  <c r="E71" i="1" l="1"/>
  <c r="E70" i="1"/>
  <c r="F70" i="1" s="1"/>
  <c r="H70" i="1" s="1"/>
  <c r="F10" i="1" s="1"/>
  <c r="E69" i="1"/>
  <c r="F71" i="1"/>
  <c r="H71" i="1" s="1"/>
  <c r="K10" i="1" s="1"/>
  <c r="K15" i="1" s="1"/>
  <c r="C72" i="1"/>
  <c r="C74" i="1" s="1"/>
  <c r="B72" i="1"/>
  <c r="D72" i="1"/>
  <c r="D74" i="1" s="1"/>
  <c r="F19" i="1"/>
  <c r="E72" i="1" l="1"/>
  <c r="E74" i="1" s="1"/>
  <c r="F69" i="1"/>
  <c r="H69" i="1" s="1"/>
  <c r="B10" i="1" s="1"/>
  <c r="B15" i="1" s="1"/>
  <c r="B39" i="1" s="1"/>
  <c r="B43" i="1" s="1"/>
  <c r="C41" i="1" s="1"/>
  <c r="L10" i="1"/>
  <c r="L15" i="1" s="1"/>
  <c r="F15" i="1"/>
  <c r="G10" i="1"/>
  <c r="C10" i="1"/>
  <c r="G19" i="1"/>
  <c r="F72" i="1"/>
  <c r="F76" i="1" s="1"/>
  <c r="B74" i="1"/>
  <c r="F74" i="1" l="1"/>
  <c r="M10" i="1"/>
  <c r="M15" i="1" s="1"/>
  <c r="H19" i="1"/>
  <c r="C15" i="1"/>
  <c r="C39" i="1" s="1"/>
  <c r="C43" i="1" s="1"/>
  <c r="D41" i="1" s="1"/>
  <c r="D10" i="1"/>
  <c r="G15" i="1"/>
  <c r="H10" i="1"/>
  <c r="F39" i="1"/>
  <c r="N10" i="1" l="1"/>
  <c r="N15" i="1" s="1"/>
  <c r="G39" i="1"/>
  <c r="H15" i="1"/>
  <c r="I10" i="1"/>
  <c r="D15" i="1"/>
  <c r="D39" i="1" s="1"/>
  <c r="D43" i="1" s="1"/>
  <c r="E41" i="1" s="1"/>
  <c r="E10" i="1"/>
  <c r="E15" i="1" s="1"/>
  <c r="E39" i="1" s="1"/>
  <c r="I19" i="1"/>
  <c r="E43" i="1" l="1"/>
  <c r="F41" i="1" s="1"/>
  <c r="F43" i="1" s="1"/>
  <c r="G41" i="1" s="1"/>
  <c r="G43" i="1" s="1"/>
  <c r="H41" i="1" s="1"/>
  <c r="H39" i="1"/>
  <c r="I15" i="1"/>
  <c r="J10" i="1"/>
  <c r="J15" i="1" s="1"/>
  <c r="J19" i="1"/>
  <c r="H43" i="1" l="1"/>
  <c r="I41" i="1" s="1"/>
  <c r="I39" i="1"/>
  <c r="J39" i="1"/>
  <c r="K19" i="1"/>
  <c r="I43" i="1" l="1"/>
  <c r="J41" i="1" s="1"/>
  <c r="J43" i="1" s="1"/>
  <c r="K41" i="1" s="1"/>
  <c r="L19" i="1"/>
  <c r="K39" i="1"/>
  <c r="K43" i="1" l="1"/>
  <c r="L41" i="1" s="1"/>
  <c r="L39" i="1"/>
  <c r="L43" i="1" s="1"/>
  <c r="M41" i="1" s="1"/>
  <c r="M19" i="1"/>
  <c r="M39" i="1" l="1"/>
  <c r="M43" i="1" s="1"/>
  <c r="N41" i="1" s="1"/>
  <c r="N19" i="1"/>
  <c r="N39" i="1" s="1"/>
  <c r="N43" i="1" l="1"/>
</calcChain>
</file>

<file path=xl/sharedStrings.xml><?xml version="1.0" encoding="utf-8"?>
<sst xmlns="http://schemas.openxmlformats.org/spreadsheetml/2006/main" count="53" uniqueCount="49">
  <si>
    <t>Cash Flow Projection</t>
  </si>
  <si>
    <t>Debtors</t>
  </si>
  <si>
    <t>Week Ending</t>
  </si>
  <si>
    <t>Inwards</t>
  </si>
  <si>
    <t>Wages Subsidy</t>
  </si>
  <si>
    <t>Total Inwards Cash</t>
  </si>
  <si>
    <t>Less Outwards</t>
  </si>
  <si>
    <t xml:space="preserve">  Other costs</t>
  </si>
  <si>
    <t xml:space="preserve">  </t>
  </si>
  <si>
    <t>Trade Creditors - March purchases</t>
  </si>
  <si>
    <t>IRD</t>
  </si>
  <si>
    <t xml:space="preserve">   PAYE - for march</t>
  </si>
  <si>
    <t xml:space="preserve">   GST for p/e 31 March</t>
  </si>
  <si>
    <t xml:space="preserve">   FBT</t>
  </si>
  <si>
    <t xml:space="preserve">   Prov tax 2020</t>
  </si>
  <si>
    <t>Total Outwards</t>
  </si>
  <si>
    <t>Net Cash Flow</t>
  </si>
  <si>
    <t>Closing Balance</t>
  </si>
  <si>
    <t>Debtors Balance</t>
  </si>
  <si>
    <t xml:space="preserve">  Sales Month</t>
  </si>
  <si>
    <t>March</t>
  </si>
  <si>
    <t>February</t>
  </si>
  <si>
    <t>January</t>
  </si>
  <si>
    <t>Prior</t>
  </si>
  <si>
    <t>Total</t>
  </si>
  <si>
    <t xml:space="preserve">Less </t>
  </si>
  <si>
    <t>Total Adjustments</t>
  </si>
  <si>
    <t>Balances due</t>
  </si>
  <si>
    <t>Cash Flow expectation - %</t>
  </si>
  <si>
    <t xml:space="preserve">  April</t>
  </si>
  <si>
    <t xml:space="preserve">  May</t>
  </si>
  <si>
    <t xml:space="preserve">  June</t>
  </si>
  <si>
    <t>Cash Flow expectation - $</t>
  </si>
  <si>
    <t># of weeks</t>
  </si>
  <si>
    <t>Av weekly</t>
  </si>
  <si>
    <t>Overall Collection</t>
  </si>
  <si>
    <t>Company Name</t>
  </si>
  <si>
    <t xml:space="preserve">   Weekly - see calculation below</t>
  </si>
  <si>
    <t>Additional capital contribution</t>
  </si>
  <si>
    <t xml:space="preserve">  Rent </t>
  </si>
  <si>
    <t xml:space="preserve">  Shareholder Salaries/Drawings</t>
  </si>
  <si>
    <t>Trade Creditors - Feb and earlier balances owing</t>
  </si>
  <si>
    <t xml:space="preserve">  Doubtful/Disputed - customer x</t>
  </si>
  <si>
    <t xml:space="preserve">  Doubtful/Disputed - customer y</t>
  </si>
  <si>
    <t xml:space="preserve">  Doubtful/Disputed - customer z</t>
  </si>
  <si>
    <t>Debt Repayments</t>
  </si>
  <si>
    <t>A more Accurate way of forecasting is to consider customer by customer what they have promised to pay you and when</t>
  </si>
  <si>
    <t>Opening Balance</t>
  </si>
  <si>
    <t xml:space="preserve">  Weekly Wages - Gross - Put PAYE on Subsidy amount aside to pay IRD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</si>
</sst>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4" fillId="0" borderId="0" xfId="1" applyNumberFormat="1" applyFont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3" fillId="2" borderId="0" xfId="1" applyNumberFormat="1" applyFont="1" applyFill="1" applyAlignment="1">
      <alignment vertical="center"/>
    </xf>
    <xf numFmtId="164" fontId="3" fillId="0" borderId="0" xfId="1" applyNumberFormat="1" applyFont="1" applyFill="1" applyAlignment="1">
      <alignment vertical="center"/>
    </xf>
    <xf numFmtId="164" fontId="4" fillId="0" borderId="2" xfId="1" applyNumberFormat="1" applyFont="1" applyBorder="1" applyAlignment="1">
      <alignment vertical="center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3" fillId="3" borderId="4" xfId="1" applyNumberFormat="1" applyFont="1" applyFill="1" applyBorder="1" applyAlignment="1">
      <alignment vertical="center"/>
    </xf>
    <xf numFmtId="164" fontId="3" fillId="3" borderId="5" xfId="1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164" fontId="4" fillId="3" borderId="0" xfId="1" applyNumberFormat="1" applyFont="1" applyFill="1" applyBorder="1" applyAlignment="1">
      <alignment horizontal="right" vertical="center"/>
    </xf>
    <xf numFmtId="164" fontId="3" fillId="3" borderId="0" xfId="1" applyNumberFormat="1" applyFont="1" applyFill="1" applyBorder="1" applyAlignment="1">
      <alignment vertical="center"/>
    </xf>
    <xf numFmtId="164" fontId="3" fillId="3" borderId="7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9" fontId="3" fillId="3" borderId="1" xfId="2" applyFont="1" applyFill="1" applyBorder="1" applyAlignment="1">
      <alignment vertical="center"/>
    </xf>
    <xf numFmtId="164" fontId="3" fillId="3" borderId="8" xfId="1" applyNumberFormat="1" applyFont="1" applyFill="1" applyBorder="1" applyAlignment="1">
      <alignment vertical="center"/>
    </xf>
    <xf numFmtId="164" fontId="3" fillId="3" borderId="2" xfId="1" applyNumberFormat="1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164" fontId="3" fillId="3" borderId="10" xfId="1" applyNumberFormat="1" applyFont="1" applyFill="1" applyBorder="1" applyAlignment="1">
      <alignment vertical="center"/>
    </xf>
    <xf numFmtId="9" fontId="3" fillId="3" borderId="10" xfId="2" applyFont="1" applyFill="1" applyBorder="1" applyAlignment="1">
      <alignment vertical="center"/>
    </xf>
    <xf numFmtId="164" fontId="3" fillId="3" borderId="11" xfId="1" applyNumberFormat="1" applyFont="1" applyFill="1" applyBorder="1" applyAlignment="1">
      <alignment vertical="center"/>
    </xf>
    <xf numFmtId="9" fontId="3" fillId="2" borderId="0" xfId="2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vertical="center"/>
    </xf>
    <xf numFmtId="164" fontId="6" fillId="0" borderId="0" xfId="1" applyNumberFormat="1" applyFont="1" applyAlignment="1">
      <alignment vertical="center"/>
    </xf>
    <xf numFmtId="0" fontId="3" fillId="0" borderId="0" xfId="0" applyFont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43405-50B4-4BDF-A14D-9FBDD2BD85D8}">
  <dimension ref="A2:N76"/>
  <sheetViews>
    <sheetView tabSelected="1" workbookViewId="0">
      <selection activeCell="B36" sqref="B36:N36"/>
    </sheetView>
  </sheetViews>
  <sheetFormatPr defaultColWidth="9" defaultRowHeight="12.75" x14ac:dyDescent="0.25"/>
  <cols>
    <col min="1" max="1" width="35.7109375" style="3" customWidth="1"/>
    <col min="2" max="10" width="11" style="4" customWidth="1"/>
    <col min="11" max="14" width="11" style="3" customWidth="1"/>
    <col min="15" max="16384" width="9" style="3"/>
  </cols>
  <sheetData>
    <row r="2" spans="1:14" s="1" customFormat="1" ht="15.75" x14ac:dyDescent="0.2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</row>
    <row r="3" spans="1:14" s="1" customFormat="1" ht="15.75" x14ac:dyDescent="0.2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</row>
    <row r="6" spans="1:14" s="5" customFormat="1" x14ac:dyDescent="0.25">
      <c r="A6" s="5" t="s">
        <v>2</v>
      </c>
      <c r="B6" s="6">
        <v>43924</v>
      </c>
      <c r="C6" s="6">
        <v>43931</v>
      </c>
      <c r="D6" s="6">
        <v>43938</v>
      </c>
      <c r="E6" s="6">
        <v>43945</v>
      </c>
      <c r="F6" s="6">
        <v>43952</v>
      </c>
      <c r="G6" s="6">
        <v>43959</v>
      </c>
      <c r="H6" s="6">
        <v>43966</v>
      </c>
      <c r="I6" s="6">
        <v>43973</v>
      </c>
      <c r="J6" s="6">
        <v>43980</v>
      </c>
      <c r="K6" s="6">
        <v>43987</v>
      </c>
      <c r="L6" s="6">
        <v>43994</v>
      </c>
      <c r="M6" s="6">
        <v>44001</v>
      </c>
      <c r="N6" s="6">
        <v>44008</v>
      </c>
    </row>
    <row r="8" spans="1:14" x14ac:dyDescent="0.25">
      <c r="A8" s="5" t="s">
        <v>3</v>
      </c>
    </row>
    <row r="9" spans="1:14" x14ac:dyDescent="0.25">
      <c r="A9" s="3" t="s">
        <v>1</v>
      </c>
    </row>
    <row r="10" spans="1:14" s="11" customFormat="1" x14ac:dyDescent="0.25">
      <c r="A10" s="11" t="s">
        <v>37</v>
      </c>
      <c r="B10" s="9">
        <f>H69</f>
        <v>8425</v>
      </c>
      <c r="C10" s="9">
        <f>B10</f>
        <v>8425</v>
      </c>
      <c r="D10" s="9">
        <f>C10</f>
        <v>8425</v>
      </c>
      <c r="E10" s="9">
        <f>D10</f>
        <v>8425</v>
      </c>
      <c r="F10" s="9">
        <f>H70</f>
        <v>4440</v>
      </c>
      <c r="G10" s="9">
        <f>F10</f>
        <v>4440</v>
      </c>
      <c r="H10" s="9">
        <f t="shared" ref="H10:J10" si="0">G10</f>
        <v>4440</v>
      </c>
      <c r="I10" s="9">
        <f t="shared" si="0"/>
        <v>4440</v>
      </c>
      <c r="J10" s="9">
        <f t="shared" si="0"/>
        <v>4440</v>
      </c>
      <c r="K10" s="12">
        <f>H71</f>
        <v>2775</v>
      </c>
      <c r="L10" s="12">
        <f>K10</f>
        <v>2775</v>
      </c>
      <c r="M10" s="12">
        <f t="shared" ref="M10:N10" si="1">L10</f>
        <v>2775</v>
      </c>
      <c r="N10" s="12">
        <f t="shared" si="1"/>
        <v>2775</v>
      </c>
    </row>
    <row r="12" spans="1:14" x14ac:dyDescent="0.25">
      <c r="A12" s="3" t="s">
        <v>38</v>
      </c>
      <c r="B12" s="8"/>
      <c r="C12" s="8"/>
      <c r="D12" s="8"/>
      <c r="E12" s="8"/>
      <c r="F12" s="8"/>
      <c r="G12" s="8"/>
      <c r="H12" s="8"/>
      <c r="I12" s="8"/>
      <c r="J12" s="8"/>
      <c r="K12" s="30"/>
      <c r="L12" s="30"/>
      <c r="M12" s="30"/>
      <c r="N12" s="30"/>
    </row>
    <row r="13" spans="1:14" x14ac:dyDescent="0.25">
      <c r="A13" s="3" t="s">
        <v>4</v>
      </c>
      <c r="B13" s="8"/>
      <c r="C13" s="8"/>
      <c r="D13" s="8"/>
      <c r="E13" s="8"/>
      <c r="F13" s="8"/>
      <c r="G13" s="8"/>
      <c r="H13" s="8"/>
      <c r="I13" s="8"/>
      <c r="J13" s="8"/>
      <c r="K13" s="30"/>
      <c r="L13" s="30"/>
      <c r="M13" s="30"/>
      <c r="N13" s="30"/>
    </row>
    <row r="15" spans="1:14" s="5" customFormat="1" x14ac:dyDescent="0.25">
      <c r="A15" s="5" t="s">
        <v>5</v>
      </c>
      <c r="B15" s="7">
        <f>SUM(B9:B14)</f>
        <v>8425</v>
      </c>
      <c r="C15" s="7">
        <f>SUM(C9:C14)</f>
        <v>8425</v>
      </c>
      <c r="D15" s="7">
        <f>SUM(D9:D14)</f>
        <v>8425</v>
      </c>
      <c r="E15" s="7">
        <f>SUM(E9:E14)</f>
        <v>8425</v>
      </c>
      <c r="F15" s="7">
        <f>SUM(F9:F14)</f>
        <v>4440</v>
      </c>
      <c r="G15" s="7">
        <f>SUM(G9:G14)</f>
        <v>4440</v>
      </c>
      <c r="H15" s="7">
        <f>SUM(H9:H14)</f>
        <v>4440</v>
      </c>
      <c r="I15" s="7">
        <f>SUM(I9:I14)</f>
        <v>4440</v>
      </c>
      <c r="J15" s="7">
        <f>SUM(J9:J14)</f>
        <v>4440</v>
      </c>
      <c r="K15" s="7">
        <f>SUM(K9:K14)</f>
        <v>2775</v>
      </c>
      <c r="L15" s="7">
        <f>SUM(L9:L14)</f>
        <v>2775</v>
      </c>
      <c r="M15" s="7">
        <f>SUM(M9:M14)</f>
        <v>2775</v>
      </c>
      <c r="N15" s="7">
        <f>SUM(N9:N14)</f>
        <v>2775</v>
      </c>
    </row>
    <row r="17" spans="1:14" x14ac:dyDescent="0.25">
      <c r="A17" s="5" t="s">
        <v>6</v>
      </c>
    </row>
    <row r="19" spans="1:14" ht="25.5" x14ac:dyDescent="0.25">
      <c r="A19" s="34" t="s">
        <v>48</v>
      </c>
      <c r="B19" s="8">
        <v>2000</v>
      </c>
      <c r="C19" s="8">
        <f>B19</f>
        <v>2000</v>
      </c>
      <c r="D19" s="8">
        <f t="shared" ref="D19:N19" si="2">C19</f>
        <v>2000</v>
      </c>
      <c r="E19" s="8">
        <f t="shared" si="2"/>
        <v>2000</v>
      </c>
      <c r="F19" s="8">
        <f t="shared" si="2"/>
        <v>2000</v>
      </c>
      <c r="G19" s="8">
        <f t="shared" si="2"/>
        <v>2000</v>
      </c>
      <c r="H19" s="8">
        <f t="shared" si="2"/>
        <v>2000</v>
      </c>
      <c r="I19" s="8">
        <f t="shared" si="2"/>
        <v>2000</v>
      </c>
      <c r="J19" s="8">
        <f t="shared" si="2"/>
        <v>2000</v>
      </c>
      <c r="K19" s="8">
        <f t="shared" si="2"/>
        <v>2000</v>
      </c>
      <c r="L19" s="8">
        <f t="shared" si="2"/>
        <v>2000</v>
      </c>
      <c r="M19" s="8">
        <f t="shared" si="2"/>
        <v>2000</v>
      </c>
      <c r="N19" s="8">
        <f t="shared" si="2"/>
        <v>2000</v>
      </c>
    </row>
    <row r="20" spans="1:14" x14ac:dyDescent="0.25">
      <c r="A20" s="3" t="s">
        <v>39</v>
      </c>
      <c r="B20" s="8">
        <v>5000</v>
      </c>
      <c r="C20" s="8"/>
      <c r="D20" s="8"/>
      <c r="E20" s="8"/>
      <c r="F20" s="8">
        <v>1000</v>
      </c>
      <c r="G20" s="8"/>
      <c r="H20" s="8"/>
      <c r="I20" s="8"/>
      <c r="J20" s="8"/>
      <c r="K20" s="31"/>
      <c r="L20" s="30"/>
      <c r="M20" s="30"/>
      <c r="N20" s="30"/>
    </row>
    <row r="21" spans="1:14" x14ac:dyDescent="0.25">
      <c r="A21" s="3" t="s">
        <v>7</v>
      </c>
      <c r="B21" s="8">
        <v>800</v>
      </c>
      <c r="C21" s="8">
        <v>500</v>
      </c>
      <c r="D21" s="8">
        <v>750</v>
      </c>
      <c r="E21" s="8">
        <v>250</v>
      </c>
      <c r="F21" s="8">
        <v>800</v>
      </c>
      <c r="G21" s="8">
        <v>500</v>
      </c>
      <c r="H21" s="8">
        <v>250</v>
      </c>
      <c r="I21" s="8">
        <v>250</v>
      </c>
      <c r="J21" s="8">
        <v>250</v>
      </c>
      <c r="K21" s="8">
        <v>250</v>
      </c>
      <c r="L21" s="8">
        <v>250</v>
      </c>
      <c r="M21" s="8">
        <v>250</v>
      </c>
      <c r="N21" s="8">
        <v>250</v>
      </c>
    </row>
    <row r="22" spans="1:14" x14ac:dyDescent="0.25">
      <c r="A22" s="3" t="s">
        <v>40</v>
      </c>
      <c r="B22" s="8">
        <v>1000</v>
      </c>
      <c r="C22" s="8">
        <v>1000</v>
      </c>
      <c r="D22" s="8">
        <v>1000</v>
      </c>
      <c r="E22" s="8">
        <v>1000</v>
      </c>
      <c r="F22" s="8">
        <v>1000</v>
      </c>
      <c r="G22" s="8">
        <v>1000</v>
      </c>
      <c r="H22" s="8">
        <v>1000</v>
      </c>
      <c r="I22" s="8">
        <v>1000</v>
      </c>
      <c r="J22" s="8">
        <v>1000</v>
      </c>
      <c r="K22" s="8">
        <v>1000</v>
      </c>
      <c r="L22" s="8">
        <v>1000</v>
      </c>
      <c r="M22" s="8">
        <v>1000</v>
      </c>
      <c r="N22" s="8">
        <v>1000</v>
      </c>
    </row>
    <row r="23" spans="1:14" x14ac:dyDescent="0.25">
      <c r="K23" s="4"/>
      <c r="L23" s="4"/>
      <c r="M23" s="4"/>
      <c r="N23" s="4"/>
    </row>
    <row r="24" spans="1:14" x14ac:dyDescent="0.25">
      <c r="A24" s="3" t="s">
        <v>41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x14ac:dyDescent="0.25">
      <c r="A25" s="3" t="s">
        <v>8</v>
      </c>
      <c r="K25" s="4"/>
      <c r="L25" s="4"/>
      <c r="M25" s="4"/>
      <c r="N25" s="4"/>
    </row>
    <row r="26" spans="1:14" x14ac:dyDescent="0.25">
      <c r="A26" s="3" t="s">
        <v>9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x14ac:dyDescent="0.25">
      <c r="A28" s="3" t="s">
        <v>45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25"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25">
      <c r="A30" s="3" t="s">
        <v>10</v>
      </c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25">
      <c r="A31" s="3" t="s">
        <v>11</v>
      </c>
      <c r="B31" s="8"/>
      <c r="C31" s="8"/>
      <c r="D31" s="8"/>
      <c r="E31" s="8">
        <v>5000</v>
      </c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25">
      <c r="A32" s="3" t="s">
        <v>12</v>
      </c>
      <c r="B32" s="8"/>
      <c r="C32" s="8"/>
      <c r="D32" s="8"/>
      <c r="E32" s="8"/>
      <c r="F32" s="8"/>
      <c r="G32" s="8">
        <v>15000</v>
      </c>
      <c r="H32" s="8"/>
      <c r="I32" s="8"/>
      <c r="J32" s="8"/>
      <c r="K32" s="8"/>
      <c r="L32" s="8"/>
      <c r="M32" s="8"/>
      <c r="N32" s="8"/>
    </row>
    <row r="33" spans="1:14" x14ac:dyDescent="0.25">
      <c r="A33" s="3" t="s">
        <v>13</v>
      </c>
      <c r="B33" s="8"/>
      <c r="C33" s="8"/>
      <c r="D33" s="8"/>
      <c r="E33" s="8"/>
      <c r="F33" s="8"/>
      <c r="G33" s="8"/>
      <c r="H33" s="8">
        <v>1000</v>
      </c>
      <c r="I33" s="8"/>
      <c r="J33" s="8"/>
      <c r="K33" s="8"/>
      <c r="L33" s="8"/>
      <c r="M33" s="8"/>
      <c r="N33" s="8"/>
    </row>
    <row r="34" spans="1:14" x14ac:dyDescent="0.25">
      <c r="A34" s="3" t="s">
        <v>14</v>
      </c>
      <c r="B34" s="8"/>
      <c r="C34" s="8"/>
      <c r="D34" s="8"/>
      <c r="E34" s="8"/>
      <c r="F34" s="8"/>
      <c r="G34" s="8">
        <v>5000</v>
      </c>
      <c r="H34" s="8"/>
      <c r="I34" s="8"/>
      <c r="J34" s="8"/>
      <c r="K34" s="8"/>
      <c r="L34" s="8"/>
      <c r="M34" s="8"/>
      <c r="N34" s="8"/>
    </row>
    <row r="35" spans="1:14" x14ac:dyDescent="0.2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s="5" customFormat="1" x14ac:dyDescent="0.25">
      <c r="A36" s="5" t="s">
        <v>15</v>
      </c>
      <c r="B36" s="7">
        <f>SUM(B19:B35)</f>
        <v>8800</v>
      </c>
      <c r="C36" s="7">
        <f t="shared" ref="C36:N36" si="3">SUM(C19:C35)</f>
        <v>3500</v>
      </c>
      <c r="D36" s="7">
        <f t="shared" si="3"/>
        <v>3750</v>
      </c>
      <c r="E36" s="7">
        <f t="shared" si="3"/>
        <v>8250</v>
      </c>
      <c r="F36" s="7">
        <f t="shared" si="3"/>
        <v>4800</v>
      </c>
      <c r="G36" s="7">
        <f t="shared" si="3"/>
        <v>23500</v>
      </c>
      <c r="H36" s="7">
        <f t="shared" si="3"/>
        <v>4250</v>
      </c>
      <c r="I36" s="7">
        <f t="shared" si="3"/>
        <v>3250</v>
      </c>
      <c r="J36" s="7">
        <f t="shared" si="3"/>
        <v>3250</v>
      </c>
      <c r="K36" s="7">
        <f t="shared" si="3"/>
        <v>3250</v>
      </c>
      <c r="L36" s="7">
        <f t="shared" si="3"/>
        <v>3250</v>
      </c>
      <c r="M36" s="7">
        <f t="shared" si="3"/>
        <v>3250</v>
      </c>
      <c r="N36" s="7">
        <f t="shared" si="3"/>
        <v>3250</v>
      </c>
    </row>
    <row r="39" spans="1:14" x14ac:dyDescent="0.25">
      <c r="A39" s="3" t="s">
        <v>16</v>
      </c>
      <c r="B39" s="4">
        <f>B15-B36</f>
        <v>-375</v>
      </c>
      <c r="C39" s="4">
        <f>C15-C36</f>
        <v>4925</v>
      </c>
      <c r="D39" s="4">
        <f>D15-D36</f>
        <v>4675</v>
      </c>
      <c r="E39" s="4">
        <f>E15-E36</f>
        <v>175</v>
      </c>
      <c r="F39" s="4">
        <f>F15-F36</f>
        <v>-360</v>
      </c>
      <c r="G39" s="4">
        <f>G15-G36</f>
        <v>-19060</v>
      </c>
      <c r="H39" s="4">
        <f>H15-H36</f>
        <v>190</v>
      </c>
      <c r="I39" s="4">
        <f>I15-I36</f>
        <v>1190</v>
      </c>
      <c r="J39" s="4">
        <f>J15-J36</f>
        <v>1190</v>
      </c>
      <c r="K39" s="4">
        <f>K15-K36</f>
        <v>-475</v>
      </c>
      <c r="L39" s="4">
        <f>L15-L36</f>
        <v>-475</v>
      </c>
      <c r="M39" s="4">
        <f>M15-M36</f>
        <v>-475</v>
      </c>
      <c r="N39" s="4">
        <f>N15-N36</f>
        <v>-475</v>
      </c>
    </row>
    <row r="40" spans="1:14" x14ac:dyDescent="0.25">
      <c r="K40" s="4"/>
      <c r="L40" s="4"/>
      <c r="M40" s="4"/>
      <c r="N40" s="4"/>
    </row>
    <row r="41" spans="1:14" x14ac:dyDescent="0.25">
      <c r="A41" s="3" t="s">
        <v>47</v>
      </c>
      <c r="B41" s="8"/>
      <c r="C41" s="4">
        <f>B43</f>
        <v>-375</v>
      </c>
      <c r="D41" s="4">
        <f t="shared" ref="D41:N41" si="4">C43</f>
        <v>4550</v>
      </c>
      <c r="E41" s="4">
        <f t="shared" si="4"/>
        <v>9225</v>
      </c>
      <c r="F41" s="4">
        <f t="shared" si="4"/>
        <v>9400</v>
      </c>
      <c r="G41" s="4">
        <f t="shared" si="4"/>
        <v>9040</v>
      </c>
      <c r="H41" s="4">
        <f t="shared" si="4"/>
        <v>-10020</v>
      </c>
      <c r="I41" s="4">
        <f t="shared" si="4"/>
        <v>-9830</v>
      </c>
      <c r="J41" s="4">
        <f t="shared" si="4"/>
        <v>-8640</v>
      </c>
      <c r="K41" s="4">
        <f t="shared" si="4"/>
        <v>-7450</v>
      </c>
      <c r="L41" s="4">
        <f t="shared" si="4"/>
        <v>-7925</v>
      </c>
      <c r="M41" s="4">
        <f t="shared" si="4"/>
        <v>-8400</v>
      </c>
      <c r="N41" s="4">
        <f t="shared" si="4"/>
        <v>-8875</v>
      </c>
    </row>
    <row r="42" spans="1:14" x14ac:dyDescent="0.25">
      <c r="K42" s="4"/>
      <c r="L42" s="4"/>
      <c r="M42" s="4"/>
      <c r="N42" s="4"/>
    </row>
    <row r="43" spans="1:14" ht="13.5" thickBot="1" x14ac:dyDescent="0.3">
      <c r="A43" s="3" t="s">
        <v>17</v>
      </c>
      <c r="B43" s="10">
        <f>B41+B39</f>
        <v>-375</v>
      </c>
      <c r="C43" s="10">
        <f>C41+C39</f>
        <v>4550</v>
      </c>
      <c r="D43" s="10">
        <f t="shared" ref="D43:N43" si="5">D41+D39</f>
        <v>9225</v>
      </c>
      <c r="E43" s="10">
        <f t="shared" si="5"/>
        <v>9400</v>
      </c>
      <c r="F43" s="10">
        <f t="shared" si="5"/>
        <v>9040</v>
      </c>
      <c r="G43" s="10">
        <f t="shared" si="5"/>
        <v>-10020</v>
      </c>
      <c r="H43" s="10">
        <f t="shared" si="5"/>
        <v>-9830</v>
      </c>
      <c r="I43" s="10">
        <f t="shared" si="5"/>
        <v>-8640</v>
      </c>
      <c r="J43" s="10">
        <f t="shared" si="5"/>
        <v>-7450</v>
      </c>
      <c r="K43" s="10">
        <f t="shared" si="5"/>
        <v>-7925</v>
      </c>
      <c r="L43" s="10">
        <f t="shared" si="5"/>
        <v>-8400</v>
      </c>
      <c r="M43" s="10">
        <f t="shared" si="5"/>
        <v>-8875</v>
      </c>
      <c r="N43" s="10">
        <f t="shared" si="5"/>
        <v>-9350</v>
      </c>
    </row>
    <row r="44" spans="1:14" ht="13.5" thickTop="1" x14ac:dyDescent="0.25"/>
    <row r="47" spans="1:14" ht="13.5" thickBot="1" x14ac:dyDescent="0.3"/>
    <row r="48" spans="1:14" x14ac:dyDescent="0.25">
      <c r="A48" s="32" t="s">
        <v>18</v>
      </c>
      <c r="B48" s="14"/>
      <c r="C48" s="14"/>
      <c r="D48" s="14"/>
      <c r="E48" s="14"/>
      <c r="F48" s="14"/>
      <c r="G48" s="14"/>
      <c r="H48" s="15"/>
    </row>
    <row r="49" spans="1:10" x14ac:dyDescent="0.25">
      <c r="A49" s="16" t="s">
        <v>19</v>
      </c>
      <c r="B49" s="17" t="s">
        <v>20</v>
      </c>
      <c r="C49" s="17" t="s">
        <v>21</v>
      </c>
      <c r="D49" s="17" t="s">
        <v>22</v>
      </c>
      <c r="E49" s="17" t="s">
        <v>23</v>
      </c>
      <c r="F49" s="17" t="s">
        <v>24</v>
      </c>
      <c r="G49" s="18"/>
      <c r="H49" s="19"/>
      <c r="J49" s="33" t="s">
        <v>46</v>
      </c>
    </row>
    <row r="50" spans="1:10" x14ac:dyDescent="0.25">
      <c r="A50" s="16"/>
      <c r="B50" s="13">
        <v>80000</v>
      </c>
      <c r="C50" s="13">
        <v>25000</v>
      </c>
      <c r="D50" s="13">
        <v>10000</v>
      </c>
      <c r="E50" s="13">
        <v>12000</v>
      </c>
      <c r="F50" s="18">
        <f>SUM(B50:E50)</f>
        <v>127000</v>
      </c>
      <c r="G50" s="18"/>
      <c r="H50" s="19"/>
    </row>
    <row r="51" spans="1:10" x14ac:dyDescent="0.25">
      <c r="A51" s="16" t="s">
        <v>25</v>
      </c>
      <c r="B51" s="18"/>
      <c r="C51" s="18"/>
      <c r="D51" s="18"/>
      <c r="E51" s="18"/>
      <c r="F51" s="18"/>
      <c r="G51" s="18"/>
      <c r="H51" s="19"/>
    </row>
    <row r="52" spans="1:10" x14ac:dyDescent="0.25">
      <c r="A52" s="29" t="s">
        <v>42</v>
      </c>
      <c r="B52" s="13"/>
      <c r="C52" s="13"/>
      <c r="D52" s="13"/>
      <c r="E52" s="13">
        <v>6000</v>
      </c>
      <c r="F52" s="18">
        <f>SUM(B52:E52)</f>
        <v>6000</v>
      </c>
      <c r="G52" s="18"/>
      <c r="H52" s="19"/>
    </row>
    <row r="53" spans="1:10" x14ac:dyDescent="0.25">
      <c r="A53" s="29" t="s">
        <v>43</v>
      </c>
      <c r="B53" s="13"/>
      <c r="C53" s="13"/>
      <c r="D53" s="13">
        <v>4000</v>
      </c>
      <c r="E53" s="13"/>
      <c r="F53" s="18">
        <f t="shared" ref="F53:F57" si="6">SUM(B53:E53)</f>
        <v>4000</v>
      </c>
      <c r="G53" s="18"/>
      <c r="H53" s="19"/>
    </row>
    <row r="54" spans="1:10" x14ac:dyDescent="0.25">
      <c r="A54" s="29" t="s">
        <v>44</v>
      </c>
      <c r="B54" s="13"/>
      <c r="C54" s="13"/>
      <c r="D54" s="13"/>
      <c r="E54" s="13"/>
      <c r="F54" s="18">
        <f t="shared" si="6"/>
        <v>0</v>
      </c>
      <c r="G54" s="18"/>
      <c r="H54" s="19"/>
    </row>
    <row r="55" spans="1:10" x14ac:dyDescent="0.25">
      <c r="A55" s="29"/>
      <c r="B55" s="13"/>
      <c r="C55" s="13"/>
      <c r="D55" s="13"/>
      <c r="E55" s="13"/>
      <c r="F55" s="18">
        <f t="shared" si="6"/>
        <v>0</v>
      </c>
      <c r="G55" s="18"/>
      <c r="H55" s="19"/>
    </row>
    <row r="56" spans="1:10" x14ac:dyDescent="0.25">
      <c r="A56" s="29"/>
      <c r="B56" s="13"/>
      <c r="C56" s="13"/>
      <c r="D56" s="13"/>
      <c r="E56" s="13"/>
      <c r="F56" s="18">
        <f t="shared" si="6"/>
        <v>0</v>
      </c>
      <c r="G56" s="18"/>
      <c r="H56" s="19"/>
    </row>
    <row r="57" spans="1:10" x14ac:dyDescent="0.25">
      <c r="A57" s="16"/>
      <c r="B57" s="18"/>
      <c r="C57" s="18"/>
      <c r="D57" s="18"/>
      <c r="E57" s="18"/>
      <c r="F57" s="18">
        <f t="shared" si="6"/>
        <v>0</v>
      </c>
      <c r="G57" s="18"/>
      <c r="H57" s="19"/>
    </row>
    <row r="58" spans="1:10" x14ac:dyDescent="0.25">
      <c r="A58" s="16" t="s">
        <v>26</v>
      </c>
      <c r="B58" s="20">
        <f>SUM(B52:B57)</f>
        <v>0</v>
      </c>
      <c r="C58" s="20">
        <f t="shared" ref="C58:F58" si="7">SUM(C52:C57)</f>
        <v>0</v>
      </c>
      <c r="D58" s="20">
        <f t="shared" si="7"/>
        <v>4000</v>
      </c>
      <c r="E58" s="20">
        <f t="shared" si="7"/>
        <v>6000</v>
      </c>
      <c r="F58" s="20">
        <f t="shared" si="7"/>
        <v>10000</v>
      </c>
      <c r="G58" s="18"/>
      <c r="H58" s="19"/>
    </row>
    <row r="59" spans="1:10" x14ac:dyDescent="0.25">
      <c r="A59" s="16"/>
      <c r="B59" s="18"/>
      <c r="C59" s="18"/>
      <c r="D59" s="18"/>
      <c r="E59" s="18"/>
      <c r="F59" s="18"/>
      <c r="G59" s="18"/>
      <c r="H59" s="19"/>
    </row>
    <row r="60" spans="1:10" x14ac:dyDescent="0.25">
      <c r="A60" s="16" t="s">
        <v>27</v>
      </c>
      <c r="B60" s="18">
        <f>B50-B58</f>
        <v>80000</v>
      </c>
      <c r="C60" s="18">
        <f t="shared" ref="C60:E60" si="8">C50-C58</f>
        <v>25000</v>
      </c>
      <c r="D60" s="18">
        <f t="shared" si="8"/>
        <v>6000</v>
      </c>
      <c r="E60" s="18">
        <f t="shared" si="8"/>
        <v>6000</v>
      </c>
      <c r="F60" s="18">
        <f>F50-F58</f>
        <v>117000</v>
      </c>
      <c r="G60" s="18"/>
      <c r="H60" s="19"/>
    </row>
    <row r="61" spans="1:10" x14ac:dyDescent="0.25">
      <c r="A61" s="16"/>
      <c r="B61" s="18"/>
      <c r="C61" s="18"/>
      <c r="D61" s="18"/>
      <c r="E61" s="18"/>
      <c r="F61" s="18"/>
      <c r="G61" s="18"/>
      <c r="H61" s="19"/>
    </row>
    <row r="62" spans="1:10" x14ac:dyDescent="0.25">
      <c r="A62" s="16" t="s">
        <v>28</v>
      </c>
      <c r="B62" s="18"/>
      <c r="C62" s="18"/>
      <c r="D62" s="18"/>
      <c r="E62" s="18"/>
      <c r="F62" s="18"/>
      <c r="G62" s="18"/>
      <c r="H62" s="19"/>
    </row>
    <row r="63" spans="1:10" x14ac:dyDescent="0.25">
      <c r="A63" s="16" t="s">
        <v>29</v>
      </c>
      <c r="B63" s="28">
        <v>0.25</v>
      </c>
      <c r="C63" s="28">
        <v>0.5</v>
      </c>
      <c r="D63" s="28">
        <v>0.2</v>
      </c>
      <c r="E63" s="28"/>
      <c r="F63" s="18"/>
      <c r="G63" s="18"/>
      <c r="H63" s="19"/>
    </row>
    <row r="64" spans="1:10" x14ac:dyDescent="0.25">
      <c r="A64" s="16" t="s">
        <v>30</v>
      </c>
      <c r="B64" s="28">
        <v>0.2</v>
      </c>
      <c r="C64" s="28">
        <v>0.2</v>
      </c>
      <c r="D64" s="28">
        <v>0.2</v>
      </c>
      <c r="E64" s="28"/>
      <c r="F64" s="18"/>
      <c r="G64" s="18"/>
      <c r="H64" s="19"/>
    </row>
    <row r="65" spans="1:8" x14ac:dyDescent="0.25">
      <c r="A65" s="16" t="s">
        <v>31</v>
      </c>
      <c r="B65" s="28">
        <v>0.1</v>
      </c>
      <c r="C65" s="28">
        <v>0.1</v>
      </c>
      <c r="D65" s="28">
        <v>0.1</v>
      </c>
      <c r="E65" s="28"/>
      <c r="F65" s="18"/>
      <c r="G65" s="18"/>
      <c r="H65" s="19"/>
    </row>
    <row r="66" spans="1:8" x14ac:dyDescent="0.25">
      <c r="A66" s="16"/>
      <c r="B66" s="21">
        <f>SUM(B63:B65)</f>
        <v>0.55000000000000004</v>
      </c>
      <c r="C66" s="21">
        <f t="shared" ref="C66:E66" si="9">SUM(C63:C65)</f>
        <v>0.79999999999999993</v>
      </c>
      <c r="D66" s="21">
        <f t="shared" si="9"/>
        <v>0.5</v>
      </c>
      <c r="E66" s="21">
        <f t="shared" si="9"/>
        <v>0</v>
      </c>
      <c r="F66" s="20"/>
      <c r="G66" s="18"/>
      <c r="H66" s="19"/>
    </row>
    <row r="67" spans="1:8" x14ac:dyDescent="0.25">
      <c r="A67" s="16"/>
      <c r="B67" s="18"/>
      <c r="C67" s="18"/>
      <c r="D67" s="18"/>
      <c r="E67" s="18"/>
      <c r="F67" s="18"/>
      <c r="G67" s="18"/>
      <c r="H67" s="19"/>
    </row>
    <row r="68" spans="1:8" x14ac:dyDescent="0.25">
      <c r="A68" s="16" t="s">
        <v>32</v>
      </c>
      <c r="B68" s="18"/>
      <c r="C68" s="18"/>
      <c r="D68" s="18"/>
      <c r="E68" s="18"/>
      <c r="F68" s="18"/>
      <c r="G68" s="18" t="s">
        <v>33</v>
      </c>
      <c r="H68" s="19" t="s">
        <v>34</v>
      </c>
    </row>
    <row r="69" spans="1:8" x14ac:dyDescent="0.25">
      <c r="A69" s="16" t="s">
        <v>29</v>
      </c>
      <c r="B69" s="18">
        <f>$B$60*B63</f>
        <v>20000</v>
      </c>
      <c r="C69" s="18">
        <f>$C$60*C63</f>
        <v>12500</v>
      </c>
      <c r="D69" s="18">
        <f>$D$60*D63</f>
        <v>1200</v>
      </c>
      <c r="E69" s="18">
        <f>$E$60*E63</f>
        <v>0</v>
      </c>
      <c r="F69" s="18">
        <f>SUM(B69:E69)</f>
        <v>33700</v>
      </c>
      <c r="G69" s="18">
        <v>4</v>
      </c>
      <c r="H69" s="19">
        <f>F69/G69</f>
        <v>8425</v>
      </c>
    </row>
    <row r="70" spans="1:8" x14ac:dyDescent="0.25">
      <c r="A70" s="16" t="s">
        <v>30</v>
      </c>
      <c r="B70" s="18">
        <f t="shared" ref="B70:B71" si="10">$B$60*B64</f>
        <v>16000</v>
      </c>
      <c r="C70" s="18">
        <f t="shared" ref="C70:C71" si="11">$C$60*C64</f>
        <v>5000</v>
      </c>
      <c r="D70" s="18">
        <f t="shared" ref="D70:D71" si="12">$D$60*D64</f>
        <v>1200</v>
      </c>
      <c r="E70" s="18">
        <f t="shared" ref="E70:E71" si="13">$E$60*E64</f>
        <v>0</v>
      </c>
      <c r="F70" s="18">
        <f t="shared" ref="F70:F72" si="14">SUM(B70:E70)</f>
        <v>22200</v>
      </c>
      <c r="G70" s="18">
        <v>5</v>
      </c>
      <c r="H70" s="19">
        <f t="shared" ref="H70:H71" si="15">F70/G70</f>
        <v>4440</v>
      </c>
    </row>
    <row r="71" spans="1:8" x14ac:dyDescent="0.25">
      <c r="A71" s="16" t="s">
        <v>31</v>
      </c>
      <c r="B71" s="22">
        <f t="shared" si="10"/>
        <v>8000</v>
      </c>
      <c r="C71" s="22">
        <f t="shared" si="11"/>
        <v>2500</v>
      </c>
      <c r="D71" s="22">
        <f t="shared" si="12"/>
        <v>600</v>
      </c>
      <c r="E71" s="22">
        <f t="shared" si="13"/>
        <v>0</v>
      </c>
      <c r="F71" s="22">
        <f t="shared" si="14"/>
        <v>11100</v>
      </c>
      <c r="G71" s="18">
        <v>4</v>
      </c>
      <c r="H71" s="19">
        <f t="shared" si="15"/>
        <v>2775</v>
      </c>
    </row>
    <row r="72" spans="1:8" x14ac:dyDescent="0.25">
      <c r="A72" s="16"/>
      <c r="B72" s="18">
        <f>SUM(B69:B71)</f>
        <v>44000</v>
      </c>
      <c r="C72" s="18">
        <f t="shared" ref="C72:E72" si="16">SUM(C69:C71)</f>
        <v>20000</v>
      </c>
      <c r="D72" s="18">
        <f t="shared" si="16"/>
        <v>3000</v>
      </c>
      <c r="E72" s="18">
        <f t="shared" si="16"/>
        <v>0</v>
      </c>
      <c r="F72" s="18">
        <f t="shared" si="14"/>
        <v>67000</v>
      </c>
      <c r="G72" s="18"/>
      <c r="H72" s="19"/>
    </row>
    <row r="73" spans="1:8" x14ac:dyDescent="0.25">
      <c r="A73" s="16"/>
      <c r="B73" s="18"/>
      <c r="C73" s="18"/>
      <c r="D73" s="18"/>
      <c r="E73" s="18"/>
      <c r="F73" s="18"/>
      <c r="G73" s="18"/>
      <c r="H73" s="19"/>
    </row>
    <row r="74" spans="1:8" ht="13.5" thickBot="1" x14ac:dyDescent="0.3">
      <c r="A74" s="16" t="s">
        <v>18</v>
      </c>
      <c r="B74" s="23">
        <f>B60-B72</f>
        <v>36000</v>
      </c>
      <c r="C74" s="23">
        <f t="shared" ref="C74:E74" si="17">C60-C72</f>
        <v>5000</v>
      </c>
      <c r="D74" s="23">
        <f t="shared" si="17"/>
        <v>3000</v>
      </c>
      <c r="E74" s="23">
        <f t="shared" si="17"/>
        <v>6000</v>
      </c>
      <c r="F74" s="23">
        <f>SUM(B74:E74)</f>
        <v>50000</v>
      </c>
      <c r="G74" s="18"/>
      <c r="H74" s="19"/>
    </row>
    <row r="75" spans="1:8" ht="13.5" thickTop="1" x14ac:dyDescent="0.25">
      <c r="A75" s="16"/>
      <c r="B75" s="18"/>
      <c r="C75" s="18"/>
      <c r="D75" s="18"/>
      <c r="E75" s="18"/>
      <c r="F75" s="18"/>
      <c r="G75" s="18"/>
      <c r="H75" s="19"/>
    </row>
    <row r="76" spans="1:8" ht="13.5" thickBot="1" x14ac:dyDescent="0.3">
      <c r="A76" s="24" t="s">
        <v>35</v>
      </c>
      <c r="B76" s="25"/>
      <c r="C76" s="25"/>
      <c r="D76" s="25"/>
      <c r="E76" s="25"/>
      <c r="F76" s="26">
        <f>F72/F60</f>
        <v>0.57264957264957261</v>
      </c>
      <c r="G76" s="25"/>
      <c r="H76" s="27"/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EA67F9C455754B956BAA8B9FDE2B62" ma:contentTypeVersion="17" ma:contentTypeDescription="Create a new document." ma:contentTypeScope="" ma:versionID="641065e96c4ea259477de1c8aa784806">
  <xsd:schema xmlns:xsd="http://www.w3.org/2001/XMLSchema" xmlns:xs="http://www.w3.org/2001/XMLSchema" xmlns:p="http://schemas.microsoft.com/office/2006/metadata/properties" xmlns:ns2="5e23b56f-0dde-48b3-af3e-7b3e5e057e0b" xmlns:ns3="2ba8ed16-8a1d-4faf-97b2-a6cbddabb1a2" targetNamespace="http://schemas.microsoft.com/office/2006/metadata/properties" ma:root="true" ma:fieldsID="4345a3f6f754c690e7ff14c8ff05110d" ns2:_="" ns3:_="">
    <xsd:import namespace="5e23b56f-0dde-48b3-af3e-7b3e5e057e0b"/>
    <xsd:import namespace="2ba8ed16-8a1d-4faf-97b2-a6cbddabb1a2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igratedSourceSystemLocationNote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3b56f-0dde-48b3-af3e-7b3e5e057e0b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igratedSourceSystemLocationNote" ma:index="12" nillable="true" ma:displayName="MigratedSourceSystemLocationNote" ma:hidden="true" ma:internalName="MigratedSourceSystemLocationNote">
      <xsd:simpleType>
        <xsd:restriction base="dms:Note"/>
      </xsd:simpleType>
    </xsd:element>
    <xsd:element name="MediaServiceMetadata" ma:index="1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7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8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8ed16-8a1d-4faf-97b2-a6cbddabb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edSourceSystemLocationNote xmlns="5e23b56f-0dde-48b3-af3e-7b3e5e057e0b" xsi:nil="true"/>
    <Archived xmlns="5e23b56f-0dde-48b3-af3e-7b3e5e057e0b" xsi:nil="true"/>
    <MigratedSourceSystemLocation xmlns="5e23b56f-0dde-48b3-af3e-7b3e5e057e0b" xsi:nil="true"/>
    <JSONPreview xmlns="5e23b56f-0dde-48b3-af3e-7b3e5e057e0b" xsi:nil="true"/>
    <SharedDocumentAccessGuid xmlns="5e23b56f-0dde-48b3-af3e-7b3e5e057e0b" xsi:nil="true"/>
  </documentManagement>
</p:properties>
</file>

<file path=customXml/itemProps1.xml><?xml version="1.0" encoding="utf-8"?>
<ds:datastoreItem xmlns:ds="http://schemas.openxmlformats.org/officeDocument/2006/customXml" ds:itemID="{9F8EB56E-EA19-4825-9B94-0C42DEF0E5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23b56f-0dde-48b3-af3e-7b3e5e057e0b"/>
    <ds:schemaRef ds:uri="2ba8ed16-8a1d-4faf-97b2-a6cbddabb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940B25-296B-49E7-86EB-1488E004FE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A55169-14E1-46E2-B44C-0727076FA834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2ba8ed16-8a1d-4faf-97b2-a6cbddabb1a2"/>
    <ds:schemaRef ds:uri="5e23b56f-0dde-48b3-af3e-7b3e5e057e0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Clinton</cp:lastModifiedBy>
  <dcterms:created xsi:type="dcterms:W3CDTF">2020-04-02T02:03:32Z</dcterms:created>
  <dcterms:modified xsi:type="dcterms:W3CDTF">2020-04-02T02:17:23Z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0x01010042EA67F9C455754B956BAA8B9FDE2B62</vt:lpwstr>
  </property>
</Properties>
</file>